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06"/>
  <workbookPr defaultThemeVersion="166925"/>
  <xr:revisionPtr revIDLastSave="0" documentId="8_{4D82DD88-2251-4986-9BFE-90F4E5BB086B}" xr6:coauthVersionLast="47" xr6:coauthVersionMax="47" xr10:uidLastSave="{00000000-0000-0000-0000-000000000000}"/>
  <bookViews>
    <workbookView xWindow="240" yWindow="105" windowWidth="14805" windowHeight="8010" firstSheet="2" activeTab="2" xr2:uid="{00000000-000D-0000-FFFF-FFFF00000000}"/>
  </bookViews>
  <sheets>
    <sheet name="Bill of material " sheetId="1" r:id="rId1"/>
    <sheet name="Manufacturing Plan" sheetId="6" r:id="rId2"/>
    <sheet name="Purchasing Plan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E8" i="5"/>
  <c r="E4" i="5"/>
  <c r="E5" i="5"/>
  <c r="E6" i="5"/>
  <c r="E7" i="5"/>
  <c r="E9" i="5"/>
  <c r="E10" i="5"/>
  <c r="E11" i="5"/>
  <c r="E13" i="5"/>
  <c r="E14" i="5"/>
  <c r="E15" i="5"/>
  <c r="E16" i="5"/>
  <c r="E17" i="5"/>
  <c r="E18" i="5"/>
  <c r="E8" i="6"/>
  <c r="E12" i="6"/>
  <c r="E11" i="6"/>
  <c r="E9" i="6"/>
  <c r="E7" i="6"/>
  <c r="E3" i="6"/>
  <c r="E3" i="5"/>
  <c r="E24" i="1" l="1"/>
  <c r="F25" i="1"/>
</calcChain>
</file>

<file path=xl/sharedStrings.xml><?xml version="1.0" encoding="utf-8"?>
<sst xmlns="http://schemas.openxmlformats.org/spreadsheetml/2006/main" count="250" uniqueCount="106">
  <si>
    <t>Subsytem</t>
  </si>
  <si>
    <t>Column12</t>
  </si>
  <si>
    <t>Column2</t>
  </si>
  <si>
    <t>Column3</t>
  </si>
  <si>
    <t>Column4</t>
  </si>
  <si>
    <t>Column5</t>
  </si>
  <si>
    <t xml:space="preserve">Lead time </t>
  </si>
  <si>
    <t xml:space="preserve">Manufacturer/ Component Name </t>
  </si>
  <si>
    <t>Component</t>
  </si>
  <si>
    <t>Quantity</t>
  </si>
  <si>
    <t>Price</t>
  </si>
  <si>
    <t>Total</t>
  </si>
  <si>
    <t>Electrical</t>
  </si>
  <si>
    <t xml:space="preserve">  Amazon MY1016Z3</t>
  </si>
  <si>
    <t xml:space="preserve">24V Motors </t>
  </si>
  <si>
    <t xml:space="preserve">On hand </t>
  </si>
  <si>
    <t xml:space="preserve">Tracks </t>
  </si>
  <si>
    <t>Verco Track Tracks</t>
  </si>
  <si>
    <t>Ordered</t>
  </si>
  <si>
    <t xml:space="preserve">Sabertooth Dual 60Amp motor driver </t>
  </si>
  <si>
    <t xml:space="preserve">Electronis speed contoller </t>
  </si>
  <si>
    <t>22 AH Battery</t>
  </si>
  <si>
    <t xml:space="preserve">Batteries </t>
  </si>
  <si>
    <t xml:space="preserve">On Hand </t>
  </si>
  <si>
    <t xml:space="preserve">Frame </t>
  </si>
  <si>
    <t>Oshcut</t>
  </si>
  <si>
    <t>Fly sky fs-1a6b</t>
  </si>
  <si>
    <t xml:space="preserve">Reciever/ Controller </t>
  </si>
  <si>
    <t>Bolts</t>
  </si>
  <si>
    <t xml:space="preserve">Frame bolts </t>
  </si>
  <si>
    <t>T Tocas 100 Amp Circuit Breaker with Manual Reset, 12V- 48VDC, Waterproof (100A</t>
  </si>
  <si>
    <t xml:space="preserve">On off Switch </t>
  </si>
  <si>
    <t xml:space="preserve">Misc </t>
  </si>
  <si>
    <t xml:space="preserve">Spray paint </t>
  </si>
  <si>
    <t>Clear Coat</t>
  </si>
  <si>
    <t xml:space="preserve">Electrical box </t>
  </si>
  <si>
    <t>Electrical box</t>
  </si>
  <si>
    <t>prototyping</t>
  </si>
  <si>
    <t xml:space="preserve">Electrical </t>
  </si>
  <si>
    <t xml:space="preserve"> Battery Tie down</t>
  </si>
  <si>
    <t>Battery tie down</t>
  </si>
  <si>
    <t>Drive wheels</t>
  </si>
  <si>
    <t xml:space="preserve">3D Printed </t>
  </si>
  <si>
    <t>8 inch wheels</t>
  </si>
  <si>
    <t>Drive</t>
  </si>
  <si>
    <t>Machined auminum hub adapter</t>
  </si>
  <si>
    <t>hub adapter</t>
  </si>
  <si>
    <t>speak to machine shop</t>
  </si>
  <si>
    <t>Front axle</t>
  </si>
  <si>
    <t>axle 0.5 inch</t>
  </si>
  <si>
    <t xml:space="preserve">Drive </t>
  </si>
  <si>
    <t>Bearings Grainger</t>
  </si>
  <si>
    <t>0.5 in ID 1.25in OD</t>
  </si>
  <si>
    <t>Power and Ground Wires</t>
  </si>
  <si>
    <t xml:space="preserve">Misc wire to connect componenets </t>
  </si>
  <si>
    <t xml:space="preserve">Shaft Collars </t>
  </si>
  <si>
    <t>Motor Connectors</t>
  </si>
  <si>
    <t>XT60 connector</t>
  </si>
  <si>
    <t>Cost</t>
  </si>
  <si>
    <t>Budget Spent $700</t>
  </si>
  <si>
    <t xml:space="preserve">Budget Remaining </t>
  </si>
  <si>
    <t>Column 1</t>
  </si>
  <si>
    <t>Column 2</t>
  </si>
  <si>
    <t>Column 4</t>
  </si>
  <si>
    <t>Column 5</t>
  </si>
  <si>
    <t>Column 6</t>
  </si>
  <si>
    <t>Column 7</t>
  </si>
  <si>
    <t>Column 8</t>
  </si>
  <si>
    <t>Column 9</t>
  </si>
  <si>
    <t xml:space="preserve">Lead Time </t>
  </si>
  <si>
    <t>Make Vs. Buy</t>
  </si>
  <si>
    <t>Status on part</t>
  </si>
  <si>
    <t>1 wk</t>
  </si>
  <si>
    <t xml:space="preserve">Buy </t>
  </si>
  <si>
    <t>Completed</t>
  </si>
  <si>
    <t>Electrical Box Wiring</t>
  </si>
  <si>
    <t>1wk</t>
  </si>
  <si>
    <t>Make</t>
  </si>
  <si>
    <t>Nutserts for frame</t>
  </si>
  <si>
    <t>1 day</t>
  </si>
  <si>
    <t>Frame</t>
  </si>
  <si>
    <t>Frame Welding</t>
  </si>
  <si>
    <t>2 wk</t>
  </si>
  <si>
    <t>Axle</t>
  </si>
  <si>
    <t>Axle Shaft machining</t>
  </si>
  <si>
    <t>Axle Bearings pressed into wheels</t>
  </si>
  <si>
    <t>Axle Blocks machining</t>
  </si>
  <si>
    <t>Front Axle Assembley</t>
  </si>
  <si>
    <t>Wheel Adapter machining</t>
  </si>
  <si>
    <t>Tracks from Verco Track</t>
  </si>
  <si>
    <t>On Hand</t>
  </si>
  <si>
    <t>Paint and Finishing</t>
  </si>
  <si>
    <t xml:space="preserve">Color Code </t>
  </si>
  <si>
    <t>Need to Order</t>
  </si>
  <si>
    <t>Amazon Motors</t>
  </si>
  <si>
    <t>Battery</t>
  </si>
  <si>
    <t>Circuit Breaker</t>
  </si>
  <si>
    <t>Osh Cut Frame</t>
  </si>
  <si>
    <t>Battery Tie down</t>
  </si>
  <si>
    <t>Axle Shaft</t>
  </si>
  <si>
    <t>Axle Bearings</t>
  </si>
  <si>
    <t>Axle Blocks</t>
  </si>
  <si>
    <t>Wheel Adapter</t>
  </si>
  <si>
    <t>Frame Bolts</t>
  </si>
  <si>
    <t>Harbor Freight 8 inch Wheels</t>
  </si>
  <si>
    <t>Total USD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</si>
</sst>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sz val="11"/>
      <color rgb="FF0F1111"/>
      <name val="Amazon Ember"/>
      <charset val="1"/>
    </font>
    <font>
      <b/>
      <sz val="11"/>
      <color theme="1"/>
      <name val="Calibri"/>
      <family val="2"/>
      <scheme val="minor"/>
    </font>
    <font>
      <b/>
      <sz val="11"/>
      <color rgb="FF0F1111"/>
      <name val="Amazon Ember"/>
      <charset val="1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wrapText="1"/>
    </xf>
    <xf numFmtId="0" fontId="0" fillId="3" borderId="0" xfId="0" applyFill="1"/>
    <xf numFmtId="0" fontId="2" fillId="0" borderId="1" xfId="0" applyFont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3" borderId="0" xfId="0" applyFont="1" applyFill="1"/>
    <xf numFmtId="0" fontId="2" fillId="0" borderId="0" xfId="0" applyFont="1"/>
    <xf numFmtId="0" fontId="4" fillId="3" borderId="0" xfId="0" applyFont="1" applyFill="1"/>
    <xf numFmtId="0" fontId="2" fillId="4" borderId="0" xfId="0" applyFont="1" applyFill="1"/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0" fillId="5" borderId="0" xfId="0" applyFill="1"/>
    <xf numFmtId="0" fontId="0" fillId="6" borderId="0" xfId="0" applyFill="1"/>
    <xf numFmtId="0" fontId="2" fillId="7" borderId="1" xfId="0" applyFont="1" applyFill="1" applyBorder="1"/>
    <xf numFmtId="0" fontId="2" fillId="7" borderId="0" xfId="0" applyFont="1" applyFill="1"/>
    <xf numFmtId="0" fontId="4" fillId="4" borderId="0" xfId="0" applyFont="1" applyFill="1"/>
    <xf numFmtId="0" fontId="2" fillId="8" borderId="1" xfId="0" applyFont="1" applyFill="1" applyBorder="1"/>
    <xf numFmtId="0" fontId="2" fillId="8" borderId="0" xfId="0" applyFont="1" applyFill="1"/>
    <xf numFmtId="0" fontId="4" fillId="8" borderId="0" xfId="0" applyFont="1" applyFill="1"/>
    <xf numFmtId="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E8FD9"/>
      <color rgb="FFC75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0B1353-5FA0-480C-B833-FFD2D58FCB0D}" name="Table1" displayName="Table1" ref="A1:G22" totalsRowShown="0">
  <autoFilter ref="A1:G22" xr:uid="{380B1353-5FA0-480C-B833-FFD2D58FCB0D}"/>
  <sortState xmlns:xlrd2="http://schemas.microsoft.com/office/spreadsheetml/2017/richdata2" ref="A2:G22">
    <sortCondition descending="1" ref="F1:F22"/>
  </sortState>
  <tableColumns count="7">
    <tableColumn id="1" xr3:uid="{9F357307-095F-4070-9876-DD90545FDAE9}" name="Subsytem"/>
    <tableColumn id="6" xr3:uid="{15841EFE-0B4A-4936-850F-7C31F3296F33}" name="Column12"/>
    <tableColumn id="2" xr3:uid="{8AE04E6E-D30C-4CDF-B921-86C1A1BB9214}" name="Column2"/>
    <tableColumn id="3" xr3:uid="{DAFE0DE8-93A3-4782-B1A6-F697B12714F6}" name="Column3"/>
    <tableColumn id="4" xr3:uid="{EA5FB073-EBB7-4B49-818B-2A213D1895DE}" name="Column4"/>
    <tableColumn id="5" xr3:uid="{EF342DE8-2128-4914-9463-5B2765237FC7}" name="Column5"/>
    <tableColumn id="7" xr3:uid="{E97D9C70-E2FA-4670-BB96-B01CFAAE0019}" name="Lead time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4CF59D-B847-433E-B00F-B9BBE33F47C8}" name="Table1345" displayName="Table1345" ref="A1:H15" totalsRowShown="0">
  <autoFilter ref="A1:H15" xr:uid="{380B1353-5FA0-480C-B833-FFD2D58FCB0D}"/>
  <tableColumns count="8">
    <tableColumn id="1" xr3:uid="{0E51FA68-1E8F-4440-B198-566FC5FA42E8}" name="Column 1"/>
    <tableColumn id="6" xr3:uid="{7CBB44EB-CFC3-4284-A6F9-CE2999038A8C}" name="Column 2"/>
    <tableColumn id="3" xr3:uid="{B0588F3C-DA8B-4914-830F-2F95EF5BBC20}" name="Column 4"/>
    <tableColumn id="4" xr3:uid="{4FA876C8-B5E6-4787-B9A1-CE0797378081}" name="Column 5"/>
    <tableColumn id="5" xr3:uid="{A1110C69-40B6-43DD-8C35-DE0BFAF5C97A}" name="Column 6"/>
    <tableColumn id="7" xr3:uid="{27BD487D-2B1D-4E69-86CA-7E9901DA32F8}" name="Column 7"/>
    <tableColumn id="8" xr3:uid="{821D7C53-6343-4FB2-BB9B-F3A303694582}" name="Column 8"/>
    <tableColumn id="9" xr3:uid="{DF7869B2-B51E-4F31-B6A7-2185C35FDB2A}" name="Column 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E4922E-1641-4BA4-B94E-EC14DDECD188}" name="Table134" displayName="Table134" ref="A1:H20" totalsRowShown="0">
  <autoFilter ref="A1:H20" xr:uid="{380B1353-5FA0-480C-B833-FFD2D58FCB0D}"/>
  <tableColumns count="8">
    <tableColumn id="1" xr3:uid="{DFF82B62-0A14-41F9-BA2C-7AF4CBFF0DAF}" name="Column 1"/>
    <tableColumn id="6" xr3:uid="{B47EA337-EE2D-4AF5-B9D3-681B5F80CA47}" name="Column 2"/>
    <tableColumn id="3" xr3:uid="{79037041-5ED9-4D8A-AEBB-38F315CEF8D5}" name="Column 4"/>
    <tableColumn id="4" xr3:uid="{427ED2F9-E582-4593-AA2E-74C12B993C90}" name="Column 5"/>
    <tableColumn id="5" xr3:uid="{58711F67-BA4C-4D60-A21E-036DDD7D474C}" name="Column 6"/>
    <tableColumn id="7" xr3:uid="{89184AB8-2005-4781-91ED-0FB795A4BC65}" name="Column 7"/>
    <tableColumn id="8" xr3:uid="{BFA60C07-DAD7-4A9A-A507-EB26F82689CD}" name="Column 8"/>
    <tableColumn id="9" xr3:uid="{FBE92F80-9C26-4E86-B417-23A4FF9771FA}" name="Column 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workbookViewId="0">
      <selection activeCell="C23" sqref="C23"/>
    </sheetView>
  </sheetViews>
  <sheetFormatPr defaultRowHeight="15"/>
  <cols>
    <col min="1" max="1" width="16.85546875" customWidth="1"/>
    <col min="2" max="2" width="45.140625" customWidth="1"/>
    <col min="3" max="3" width="32.42578125" customWidth="1"/>
    <col min="4" max="4" width="12.5703125" customWidth="1"/>
    <col min="7" max="7" width="54.57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s="2" customFormat="1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7">
      <c r="A3" t="s">
        <v>12</v>
      </c>
      <c r="B3" t="s">
        <v>13</v>
      </c>
      <c r="C3" t="s">
        <v>14</v>
      </c>
      <c r="D3">
        <v>2</v>
      </c>
      <c r="E3">
        <v>130</v>
      </c>
      <c r="F3">
        <f>Table1[[#This Row],[Column3]]*Table1[[#This Row],[Column4]]</f>
        <v>260</v>
      </c>
      <c r="G3" t="s">
        <v>15</v>
      </c>
    </row>
    <row r="5" spans="1:7">
      <c r="A5" t="s">
        <v>16</v>
      </c>
      <c r="B5" t="s">
        <v>17</v>
      </c>
      <c r="C5" t="s">
        <v>16</v>
      </c>
      <c r="D5">
        <v>1</v>
      </c>
      <c r="E5">
        <v>334.75</v>
      </c>
      <c r="F5">
        <f>Table1[[#This Row],[Column3]]*Table1[[#This Row],[Column4]]</f>
        <v>334.75</v>
      </c>
      <c r="G5" t="s">
        <v>18</v>
      </c>
    </row>
    <row r="6" spans="1:7">
      <c r="A6" t="s">
        <v>12</v>
      </c>
      <c r="B6" t="s">
        <v>19</v>
      </c>
      <c r="C6" t="s">
        <v>20</v>
      </c>
      <c r="D6">
        <v>1</v>
      </c>
      <c r="E6">
        <v>189.99</v>
      </c>
      <c r="F6">
        <f>Table1[[#This Row],[Column3]]*Table1[[#This Row],[Column4]]</f>
        <v>189.99</v>
      </c>
      <c r="G6" t="s">
        <v>15</v>
      </c>
    </row>
    <row r="7" spans="1:7">
      <c r="A7" t="s">
        <v>12</v>
      </c>
      <c r="B7" t="s">
        <v>21</v>
      </c>
      <c r="C7" t="s">
        <v>22</v>
      </c>
      <c r="D7">
        <v>2</v>
      </c>
      <c r="E7">
        <v>55</v>
      </c>
      <c r="F7">
        <f>Table1[[#This Row],[Column3]]*Table1[[#This Row],[Column4]]</f>
        <v>110</v>
      </c>
      <c r="G7" t="s">
        <v>23</v>
      </c>
    </row>
    <row r="8" spans="1:7">
      <c r="A8" t="s">
        <v>24</v>
      </c>
      <c r="B8" t="s">
        <v>25</v>
      </c>
      <c r="C8" t="s">
        <v>24</v>
      </c>
      <c r="D8">
        <v>1</v>
      </c>
      <c r="E8">
        <v>326</v>
      </c>
      <c r="F8">
        <f>Table1[[#This Row],[Column3]]*Table1[[#This Row],[Column4]]</f>
        <v>326</v>
      </c>
      <c r="G8" t="s">
        <v>23</v>
      </c>
    </row>
    <row r="9" spans="1:7">
      <c r="A9" t="s">
        <v>12</v>
      </c>
      <c r="B9" t="s">
        <v>26</v>
      </c>
      <c r="C9" t="s">
        <v>27</v>
      </c>
      <c r="D9">
        <v>1</v>
      </c>
      <c r="E9">
        <v>64.989999999999995</v>
      </c>
      <c r="F9">
        <f>Table1[[#This Row],[Column3]]*Table1[[#This Row],[Column4]]</f>
        <v>64.989999999999995</v>
      </c>
      <c r="G9" t="s">
        <v>15</v>
      </c>
    </row>
    <row r="10" spans="1:7">
      <c r="A10" t="s">
        <v>24</v>
      </c>
      <c r="B10" t="s">
        <v>28</v>
      </c>
      <c r="C10" t="s">
        <v>29</v>
      </c>
      <c r="D10">
        <v>1</v>
      </c>
      <c r="E10">
        <v>40</v>
      </c>
      <c r="F10">
        <f>Table1[[#This Row],[Column3]]*Table1[[#This Row],[Column4]]</f>
        <v>40</v>
      </c>
      <c r="G10" t="s">
        <v>15</v>
      </c>
    </row>
    <row r="11" spans="1:7" ht="27.75">
      <c r="A11" t="s">
        <v>12</v>
      </c>
      <c r="B11" s="1" t="s">
        <v>30</v>
      </c>
      <c r="C11" t="s">
        <v>31</v>
      </c>
      <c r="D11">
        <v>1</v>
      </c>
      <c r="E11">
        <v>26.99</v>
      </c>
      <c r="F11">
        <f>Table1[[#This Row],[Column3]]*Table1[[#This Row],[Column4]]</f>
        <v>26.99</v>
      </c>
      <c r="G11" t="s">
        <v>15</v>
      </c>
    </row>
    <row r="12" spans="1:7">
      <c r="A12" t="s">
        <v>32</v>
      </c>
      <c r="B12" t="s">
        <v>33</v>
      </c>
      <c r="C12" t="s">
        <v>34</v>
      </c>
      <c r="D12">
        <v>2</v>
      </c>
      <c r="E12">
        <v>7</v>
      </c>
      <c r="F12">
        <f>Table1[[#This Row],[Column3]]*Table1[[#This Row],[Column4]]</f>
        <v>14</v>
      </c>
    </row>
    <row r="13" spans="1:7">
      <c r="A13" t="s">
        <v>12</v>
      </c>
      <c r="B13" t="s">
        <v>35</v>
      </c>
      <c r="C13" t="s">
        <v>36</v>
      </c>
      <c r="D13">
        <v>1</v>
      </c>
      <c r="E13">
        <v>12</v>
      </c>
      <c r="F13">
        <f>Table1[[#This Row],[Column3]]*Table1[[#This Row],[Column4]]</f>
        <v>12</v>
      </c>
      <c r="G13" t="s">
        <v>37</v>
      </c>
    </row>
    <row r="14" spans="1:7">
      <c r="A14" t="s">
        <v>38</v>
      </c>
      <c r="B14" t="s">
        <v>39</v>
      </c>
      <c r="C14" t="s">
        <v>40</v>
      </c>
      <c r="D14">
        <v>1</v>
      </c>
      <c r="E14">
        <v>20</v>
      </c>
      <c r="F14">
        <f>Table1[[#This Row],[Column3]]*Table1[[#This Row],[Column4]]</f>
        <v>20</v>
      </c>
      <c r="G14" t="s">
        <v>37</v>
      </c>
    </row>
    <row r="15" spans="1:7">
      <c r="A15" t="s">
        <v>41</v>
      </c>
      <c r="B15" t="s">
        <v>42</v>
      </c>
      <c r="C15" t="s">
        <v>43</v>
      </c>
      <c r="D15">
        <v>4</v>
      </c>
      <c r="E15">
        <v>9</v>
      </c>
      <c r="F15">
        <f>Table1[[#This Row],[Column3]]*Table1[[#This Row],[Column4]]</f>
        <v>36</v>
      </c>
      <c r="G15" t="s">
        <v>15</v>
      </c>
    </row>
    <row r="16" spans="1:7">
      <c r="A16" t="s">
        <v>44</v>
      </c>
      <c r="B16" t="s">
        <v>45</v>
      </c>
      <c r="C16" t="s">
        <v>46</v>
      </c>
      <c r="D16">
        <v>2</v>
      </c>
      <c r="E16">
        <v>50</v>
      </c>
      <c r="F16">
        <f>Table1[[#This Row],[Column3]]*Table1[[#This Row],[Column4]]</f>
        <v>100</v>
      </c>
      <c r="G16" t="s">
        <v>47</v>
      </c>
    </row>
    <row r="17" spans="1:7">
      <c r="A17" t="s">
        <v>44</v>
      </c>
      <c r="B17" t="s">
        <v>48</v>
      </c>
      <c r="C17" t="s">
        <v>49</v>
      </c>
      <c r="D17">
        <v>1</v>
      </c>
      <c r="E17">
        <v>38</v>
      </c>
      <c r="F17">
        <f>Table1[[#This Row],[Column3]]*Table1[[#This Row],[Column4]]</f>
        <v>38</v>
      </c>
      <c r="G17" t="s">
        <v>15</v>
      </c>
    </row>
    <row r="18" spans="1:7">
      <c r="A18" t="s">
        <v>50</v>
      </c>
      <c r="B18" t="s">
        <v>51</v>
      </c>
      <c r="C18" t="s">
        <v>52</v>
      </c>
      <c r="D18">
        <v>4</v>
      </c>
      <c r="E18">
        <v>5.5</v>
      </c>
      <c r="F18">
        <f>Table1[[#This Row],[Column3]]*Table1[[#This Row],[Column4]]</f>
        <v>22</v>
      </c>
      <c r="G18" t="s">
        <v>15</v>
      </c>
    </row>
    <row r="19" spans="1:7">
      <c r="A19" t="s">
        <v>12</v>
      </c>
      <c r="B19" t="s">
        <v>53</v>
      </c>
      <c r="C19" t="s">
        <v>54</v>
      </c>
      <c r="D19">
        <v>1</v>
      </c>
      <c r="E19">
        <v>30</v>
      </c>
      <c r="F19">
        <f>Table1[[#This Row],[Column3]]*Table1[[#This Row],[Column4]]</f>
        <v>30</v>
      </c>
      <c r="G19" t="s">
        <v>15</v>
      </c>
    </row>
    <row r="20" spans="1:7">
      <c r="A20" t="s">
        <v>24</v>
      </c>
      <c r="B20" t="s">
        <v>55</v>
      </c>
      <c r="C20" t="s">
        <v>29</v>
      </c>
      <c r="D20">
        <v>2</v>
      </c>
      <c r="E20">
        <v>10</v>
      </c>
      <c r="F20">
        <v>20</v>
      </c>
    </row>
    <row r="21" spans="1:7">
      <c r="A21" t="s">
        <v>38</v>
      </c>
      <c r="B21" t="s">
        <v>56</v>
      </c>
      <c r="C21" t="s">
        <v>57</v>
      </c>
      <c r="D21">
        <v>1</v>
      </c>
      <c r="E21">
        <v>9</v>
      </c>
      <c r="F21">
        <f>Table1[[#This Row],[Column3]]*Table1[[#This Row],[Column4]]</f>
        <v>9</v>
      </c>
      <c r="G21" t="s">
        <v>15</v>
      </c>
    </row>
    <row r="22" spans="1:7">
      <c r="E22" t="s">
        <v>58</v>
      </c>
      <c r="F22">
        <f>SUM(F3:F21)</f>
        <v>1653.72</v>
      </c>
    </row>
    <row r="24" spans="1:7">
      <c r="D24" t="s">
        <v>59</v>
      </c>
      <c r="E24">
        <f>F22</f>
        <v>1653.72</v>
      </c>
    </row>
    <row r="25" spans="1:7">
      <c r="D25" t="s">
        <v>60</v>
      </c>
      <c r="F25">
        <f>2000-F22</f>
        <v>346.28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DD6F-1783-48BC-8DA3-58CE4A7CA360}">
  <dimension ref="A1:H20"/>
  <sheetViews>
    <sheetView workbookViewId="0">
      <selection activeCell="D23" sqref="D23"/>
    </sheetView>
  </sheetViews>
  <sheetFormatPr defaultRowHeight="15"/>
  <cols>
    <col min="1" max="1" width="21" customWidth="1"/>
    <col min="2" max="2" width="38.85546875" customWidth="1"/>
    <col min="3" max="3" width="11.85546875" customWidth="1"/>
    <col min="4" max="5" width="11.85546875" bestFit="1" customWidth="1"/>
    <col min="6" max="6" width="11.85546875" customWidth="1"/>
    <col min="7" max="7" width="14.42578125" customWidth="1"/>
    <col min="8" max="8" width="21.140625" bestFit="1" customWidth="1"/>
    <col min="9" max="9" width="13" customWidth="1"/>
  </cols>
  <sheetData>
    <row r="1" spans="1:8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</row>
    <row r="2" spans="1:8" s="2" customFormat="1">
      <c r="A2" s="5" t="s">
        <v>0</v>
      </c>
      <c r="B2" s="5" t="s">
        <v>7</v>
      </c>
      <c r="C2" s="5" t="s">
        <v>9</v>
      </c>
      <c r="D2" s="5" t="s">
        <v>10</v>
      </c>
      <c r="E2" s="5" t="s">
        <v>11</v>
      </c>
      <c r="F2" s="5" t="s">
        <v>69</v>
      </c>
      <c r="G2" s="6" t="s">
        <v>70</v>
      </c>
      <c r="H2" s="8" t="s">
        <v>71</v>
      </c>
    </row>
    <row r="3" spans="1:8">
      <c r="A3" s="17" t="s">
        <v>12</v>
      </c>
      <c r="B3" s="17" t="s">
        <v>53</v>
      </c>
      <c r="C3" s="17">
        <v>1</v>
      </c>
      <c r="D3" s="17">
        <v>40</v>
      </c>
      <c r="E3" s="17">
        <f>Table1345[[#This Row],[Column 4]]*Table1345[[#This Row],[Column 5]]</f>
        <v>40</v>
      </c>
      <c r="F3" s="17" t="s">
        <v>72</v>
      </c>
      <c r="G3" s="18" t="s">
        <v>73</v>
      </c>
      <c r="H3" s="18" t="s">
        <v>74</v>
      </c>
    </row>
    <row r="4" spans="1:8">
      <c r="A4" s="17" t="s">
        <v>12</v>
      </c>
      <c r="B4" s="17" t="s">
        <v>75</v>
      </c>
      <c r="C4" s="17">
        <v>1</v>
      </c>
      <c r="D4" s="17">
        <v>12</v>
      </c>
      <c r="E4" s="17">
        <v>12</v>
      </c>
      <c r="F4" s="17" t="s">
        <v>76</v>
      </c>
      <c r="G4" s="18" t="s">
        <v>77</v>
      </c>
      <c r="H4" s="18" t="s">
        <v>74</v>
      </c>
    </row>
    <row r="5" spans="1:8">
      <c r="A5" s="17" t="s">
        <v>24</v>
      </c>
      <c r="B5" s="17" t="s">
        <v>78</v>
      </c>
      <c r="C5" s="17">
        <v>1</v>
      </c>
      <c r="D5" s="17">
        <v>10</v>
      </c>
      <c r="E5" s="17">
        <v>10</v>
      </c>
      <c r="F5" s="17" t="s">
        <v>79</v>
      </c>
      <c r="G5" s="18" t="s">
        <v>73</v>
      </c>
      <c r="H5" s="18" t="s">
        <v>74</v>
      </c>
    </row>
    <row r="6" spans="1:8">
      <c r="A6" s="14" t="s">
        <v>80</v>
      </c>
      <c r="B6" s="14" t="s">
        <v>81</v>
      </c>
      <c r="C6" s="14">
        <v>1</v>
      </c>
      <c r="D6" s="14">
        <v>0</v>
      </c>
      <c r="E6" s="14">
        <v>0</v>
      </c>
      <c r="F6" s="14" t="s">
        <v>82</v>
      </c>
      <c r="G6" s="15" t="s">
        <v>77</v>
      </c>
      <c r="H6" s="15" t="s">
        <v>74</v>
      </c>
    </row>
    <row r="7" spans="1:8">
      <c r="A7" s="17" t="s">
        <v>83</v>
      </c>
      <c r="B7" s="17" t="s">
        <v>84</v>
      </c>
      <c r="C7" s="17">
        <v>1</v>
      </c>
      <c r="D7" s="17">
        <v>10</v>
      </c>
      <c r="E7" s="17">
        <f>Table1345[[#This Row],[Column 4]]*Table1345[[#This Row],[Column 5]]</f>
        <v>10</v>
      </c>
      <c r="F7" s="17" t="s">
        <v>72</v>
      </c>
      <c r="G7" s="18" t="s">
        <v>73</v>
      </c>
      <c r="H7" s="19" t="s">
        <v>74</v>
      </c>
    </row>
    <row r="8" spans="1:8">
      <c r="A8" s="17" t="s">
        <v>83</v>
      </c>
      <c r="B8" s="17" t="s">
        <v>85</v>
      </c>
      <c r="C8" s="17">
        <v>4</v>
      </c>
      <c r="D8" s="17">
        <v>5.5</v>
      </c>
      <c r="E8" s="17">
        <f>Table1345[[#This Row],[Column 4]]*Table1345[[#This Row],[Column 5]]</f>
        <v>22</v>
      </c>
      <c r="F8" s="17" t="s">
        <v>72</v>
      </c>
      <c r="G8" s="18" t="s">
        <v>73</v>
      </c>
      <c r="H8" s="19" t="s">
        <v>74</v>
      </c>
    </row>
    <row r="9" spans="1:8">
      <c r="A9" s="17" t="s">
        <v>83</v>
      </c>
      <c r="B9" s="17" t="s">
        <v>86</v>
      </c>
      <c r="C9" s="17">
        <v>2</v>
      </c>
      <c r="D9" s="17">
        <v>20</v>
      </c>
      <c r="E9" s="17">
        <f>Table1345[[#This Row],[Column 4]]*Table1345[[#This Row],[Column 5]]</f>
        <v>40</v>
      </c>
      <c r="F9" s="17" t="s">
        <v>82</v>
      </c>
      <c r="G9" s="18" t="s">
        <v>77</v>
      </c>
      <c r="H9" s="18" t="s">
        <v>74</v>
      </c>
    </row>
    <row r="10" spans="1:8">
      <c r="A10" s="17" t="s">
        <v>83</v>
      </c>
      <c r="B10" s="17" t="s">
        <v>87</v>
      </c>
      <c r="C10" s="17">
        <v>1</v>
      </c>
      <c r="D10" s="17">
        <v>0</v>
      </c>
      <c r="E10" s="17">
        <v>0</v>
      </c>
      <c r="F10" s="17" t="s">
        <v>82</v>
      </c>
      <c r="G10" s="18" t="s">
        <v>77</v>
      </c>
      <c r="H10" s="18" t="s">
        <v>74</v>
      </c>
    </row>
    <row r="11" spans="1:8">
      <c r="A11" s="17" t="s">
        <v>44</v>
      </c>
      <c r="B11" s="17" t="s">
        <v>88</v>
      </c>
      <c r="C11" s="17">
        <v>2</v>
      </c>
      <c r="D11" s="17">
        <v>25</v>
      </c>
      <c r="E11" s="17">
        <f>Table1345[[#This Row],[Column 4]]*Table1345[[#This Row],[Column 5]]</f>
        <v>50</v>
      </c>
      <c r="F11" s="17" t="s">
        <v>82</v>
      </c>
      <c r="G11" s="18" t="s">
        <v>77</v>
      </c>
      <c r="H11" s="18" t="s">
        <v>74</v>
      </c>
    </row>
    <row r="12" spans="1:8">
      <c r="A12" s="17" t="s">
        <v>44</v>
      </c>
      <c r="B12" s="17" t="s">
        <v>89</v>
      </c>
      <c r="C12" s="17">
        <v>1</v>
      </c>
      <c r="D12" s="17">
        <v>400</v>
      </c>
      <c r="E12" s="17">
        <f>Table1345[[#This Row],[Column 4]]*Table1345[[#This Row],[Column 5]]</f>
        <v>400</v>
      </c>
      <c r="F12" s="17" t="s">
        <v>82</v>
      </c>
      <c r="G12" s="18" t="s">
        <v>73</v>
      </c>
      <c r="H12" s="18" t="s">
        <v>90</v>
      </c>
    </row>
    <row r="13" spans="1:8">
      <c r="A13" s="4" t="s">
        <v>32</v>
      </c>
      <c r="B13" s="4" t="s">
        <v>91</v>
      </c>
      <c r="C13" s="4"/>
      <c r="D13" s="4"/>
      <c r="E13" s="4"/>
      <c r="F13" s="4"/>
      <c r="G13" s="9"/>
      <c r="H13" s="9" t="s">
        <v>74</v>
      </c>
    </row>
    <row r="14" spans="1:8">
      <c r="A14" s="3"/>
      <c r="B14" s="3"/>
      <c r="C14" s="3"/>
      <c r="D14" s="3"/>
      <c r="E14" s="3"/>
      <c r="F14" s="3"/>
      <c r="G14" s="7"/>
    </row>
    <row r="17" spans="1:1">
      <c r="A17" s="7" t="s">
        <v>92</v>
      </c>
    </row>
    <row r="18" spans="1:1">
      <c r="A18" s="10" t="s">
        <v>90</v>
      </c>
    </row>
    <row r="19" spans="1:1">
      <c r="A19" s="12" t="s">
        <v>18</v>
      </c>
    </row>
    <row r="20" spans="1:1">
      <c r="A20" s="13" t="s">
        <v>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373A-492E-450A-A194-3E1B9B0528B8}">
  <dimension ref="A1:H25"/>
  <sheetViews>
    <sheetView tabSelected="1" workbookViewId="0">
      <selection activeCell="E20" sqref="E20"/>
    </sheetView>
  </sheetViews>
  <sheetFormatPr defaultRowHeight="15"/>
  <cols>
    <col min="1" max="1" width="21" customWidth="1"/>
    <col min="2" max="2" width="38.85546875" customWidth="1"/>
    <col min="3" max="3" width="11.85546875" customWidth="1"/>
    <col min="4" max="5" width="11.85546875" bestFit="1" customWidth="1"/>
    <col min="6" max="6" width="11.85546875" customWidth="1"/>
    <col min="7" max="7" width="14.42578125" customWidth="1"/>
    <col min="8" max="8" width="13.85546875" bestFit="1" customWidth="1"/>
    <col min="9" max="9" width="13" customWidth="1"/>
  </cols>
  <sheetData>
    <row r="1" spans="1:8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</row>
    <row r="2" spans="1:8" s="2" customFormat="1">
      <c r="A2" s="5" t="s">
        <v>0</v>
      </c>
      <c r="B2" s="5" t="s">
        <v>7</v>
      </c>
      <c r="C2" s="5" t="s">
        <v>9</v>
      </c>
      <c r="D2" s="5" t="s">
        <v>10</v>
      </c>
      <c r="E2" s="5" t="s">
        <v>11</v>
      </c>
      <c r="F2" s="5" t="s">
        <v>69</v>
      </c>
      <c r="G2" s="6" t="s">
        <v>70</v>
      </c>
      <c r="H2" s="8" t="s">
        <v>71</v>
      </c>
    </row>
    <row r="3" spans="1:8">
      <c r="A3" s="4" t="s">
        <v>12</v>
      </c>
      <c r="B3" s="4" t="s">
        <v>94</v>
      </c>
      <c r="C3" s="4">
        <v>2</v>
      </c>
      <c r="D3" s="4">
        <v>130</v>
      </c>
      <c r="E3" s="4">
        <f>Table134[[#This Row],[Column 4]]*Table134[[#This Row],[Column 5]]</f>
        <v>260</v>
      </c>
      <c r="F3" s="4">
        <v>0</v>
      </c>
      <c r="G3" s="9" t="s">
        <v>73</v>
      </c>
      <c r="H3" s="9" t="s">
        <v>15</v>
      </c>
    </row>
    <row r="4" spans="1:8">
      <c r="A4" s="4" t="s">
        <v>12</v>
      </c>
      <c r="B4" s="4" t="s">
        <v>19</v>
      </c>
      <c r="C4" s="4">
        <v>1</v>
      </c>
      <c r="D4" s="4">
        <v>189.99</v>
      </c>
      <c r="E4" s="4">
        <f>Table134[[#This Row],[Column 4]]*Table134[[#This Row],[Column 5]]</f>
        <v>189.99</v>
      </c>
      <c r="F4" s="4">
        <v>0</v>
      </c>
      <c r="G4" s="9" t="s">
        <v>73</v>
      </c>
      <c r="H4" s="9" t="s">
        <v>15</v>
      </c>
    </row>
    <row r="5" spans="1:8">
      <c r="A5" s="4" t="s">
        <v>12</v>
      </c>
      <c r="B5" s="4" t="s">
        <v>26</v>
      </c>
      <c r="C5" s="4">
        <v>1</v>
      </c>
      <c r="D5" s="4">
        <v>60</v>
      </c>
      <c r="E5" s="4">
        <f>Table134[[#This Row],[Column 4]]*Table134[[#This Row],[Column 5]]</f>
        <v>60</v>
      </c>
      <c r="F5" s="4">
        <v>0</v>
      </c>
      <c r="G5" s="9" t="s">
        <v>73</v>
      </c>
      <c r="H5" s="9" t="s">
        <v>15</v>
      </c>
    </row>
    <row r="6" spans="1:8">
      <c r="A6" s="4" t="s">
        <v>12</v>
      </c>
      <c r="B6" s="4" t="s">
        <v>95</v>
      </c>
      <c r="C6" s="4">
        <v>2</v>
      </c>
      <c r="D6" s="4">
        <v>40</v>
      </c>
      <c r="E6" s="4">
        <f>Table134[[#This Row],[Column 4]]*Table134[[#This Row],[Column 5]]</f>
        <v>80</v>
      </c>
      <c r="F6" s="4">
        <v>0</v>
      </c>
      <c r="G6" s="9" t="s">
        <v>73</v>
      </c>
      <c r="H6" s="9" t="s">
        <v>15</v>
      </c>
    </row>
    <row r="7" spans="1:8">
      <c r="A7" s="4" t="s">
        <v>12</v>
      </c>
      <c r="B7" s="11" t="s">
        <v>96</v>
      </c>
      <c r="C7" s="4">
        <v>1</v>
      </c>
      <c r="D7" s="4">
        <v>26.99</v>
      </c>
      <c r="E7" s="4">
        <f>Table134[[#This Row],[Column 4]]*Table134[[#This Row],[Column 5]]</f>
        <v>26.99</v>
      </c>
      <c r="F7" s="4">
        <v>0</v>
      </c>
      <c r="G7" s="9" t="s">
        <v>73</v>
      </c>
      <c r="H7" s="9" t="s">
        <v>15</v>
      </c>
    </row>
    <row r="8" spans="1:8">
      <c r="A8" s="4" t="s">
        <v>12</v>
      </c>
      <c r="B8" s="4" t="s">
        <v>53</v>
      </c>
      <c r="C8" s="4">
        <v>1</v>
      </c>
      <c r="D8" s="4">
        <v>40</v>
      </c>
      <c r="E8" s="4">
        <f>Table134[[#This Row],[Column 4]]*Table134[[#This Row],[Column 5]]</f>
        <v>40</v>
      </c>
      <c r="F8" s="4" t="s">
        <v>72</v>
      </c>
      <c r="G8" s="9" t="s">
        <v>73</v>
      </c>
      <c r="H8" s="9" t="s">
        <v>18</v>
      </c>
    </row>
    <row r="9" spans="1:8">
      <c r="A9" s="4" t="s">
        <v>24</v>
      </c>
      <c r="B9" s="4" t="s">
        <v>97</v>
      </c>
      <c r="C9" s="4">
        <v>1</v>
      </c>
      <c r="D9" s="4">
        <v>326</v>
      </c>
      <c r="E9" s="4">
        <f>Table134[[#This Row],[Column 4]]*Table134[[#This Row],[Column 5]]</f>
        <v>326</v>
      </c>
      <c r="F9" s="4">
        <v>0</v>
      </c>
      <c r="G9" s="9" t="s">
        <v>73</v>
      </c>
      <c r="H9" s="9" t="s">
        <v>15</v>
      </c>
    </row>
    <row r="10" spans="1:8">
      <c r="A10" s="4" t="s">
        <v>24</v>
      </c>
      <c r="B10" s="4" t="s">
        <v>98</v>
      </c>
      <c r="C10" s="4">
        <v>1</v>
      </c>
      <c r="D10" s="4">
        <v>10</v>
      </c>
      <c r="E10" s="4">
        <f>Table134[[#This Row],[Column 4]]*Table134[[#This Row],[Column 5]]</f>
        <v>10</v>
      </c>
      <c r="F10" s="4">
        <v>0</v>
      </c>
      <c r="G10" s="9" t="s">
        <v>77</v>
      </c>
      <c r="H10" s="9" t="s">
        <v>15</v>
      </c>
    </row>
    <row r="11" spans="1:8">
      <c r="A11" s="4" t="s">
        <v>83</v>
      </c>
      <c r="B11" s="4" t="s">
        <v>99</v>
      </c>
      <c r="C11" s="4">
        <v>1</v>
      </c>
      <c r="D11" s="4">
        <v>10</v>
      </c>
      <c r="E11" s="4">
        <f>Table134[[#This Row],[Column 4]]*Table134[[#This Row],[Column 5]]</f>
        <v>10</v>
      </c>
      <c r="F11" s="4" t="s">
        <v>72</v>
      </c>
      <c r="G11" s="9" t="s">
        <v>73</v>
      </c>
      <c r="H11" s="16" t="s">
        <v>15</v>
      </c>
    </row>
    <row r="12" spans="1:8">
      <c r="A12" s="4" t="s">
        <v>83</v>
      </c>
      <c r="B12" s="4" t="s">
        <v>100</v>
      </c>
      <c r="C12" s="4">
        <v>4</v>
      </c>
      <c r="D12" s="4">
        <v>5.5</v>
      </c>
      <c r="E12" s="4">
        <v>22</v>
      </c>
      <c r="F12" s="4" t="s">
        <v>72</v>
      </c>
      <c r="G12" s="9" t="s">
        <v>73</v>
      </c>
      <c r="H12" s="16" t="s">
        <v>15</v>
      </c>
    </row>
    <row r="13" spans="1:8">
      <c r="A13" s="4" t="s">
        <v>83</v>
      </c>
      <c r="B13" s="4" t="s">
        <v>101</v>
      </c>
      <c r="C13" s="4">
        <v>2</v>
      </c>
      <c r="D13" s="4">
        <v>20</v>
      </c>
      <c r="E13" s="4">
        <f>Table134[[#This Row],[Column 4]]*Table134[[#This Row],[Column 5]]</f>
        <v>40</v>
      </c>
      <c r="F13" s="4" t="s">
        <v>82</v>
      </c>
      <c r="G13" s="9" t="s">
        <v>77</v>
      </c>
      <c r="H13" s="9" t="s">
        <v>15</v>
      </c>
    </row>
    <row r="14" spans="1:8">
      <c r="A14" s="4" t="s">
        <v>44</v>
      </c>
      <c r="B14" s="4" t="s">
        <v>102</v>
      </c>
      <c r="C14" s="4">
        <v>2</v>
      </c>
      <c r="D14" s="4">
        <v>25</v>
      </c>
      <c r="E14" s="4">
        <f>Table134[[#This Row],[Column 4]]*Table134[[#This Row],[Column 5]]</f>
        <v>50</v>
      </c>
      <c r="F14" s="4" t="s">
        <v>82</v>
      </c>
      <c r="G14" s="9" t="s">
        <v>77</v>
      </c>
      <c r="H14" s="9" t="s">
        <v>15</v>
      </c>
    </row>
    <row r="15" spans="1:8">
      <c r="A15" s="4" t="s">
        <v>24</v>
      </c>
      <c r="B15" s="4" t="s">
        <v>103</v>
      </c>
      <c r="C15" s="4">
        <v>1</v>
      </c>
      <c r="D15" s="4">
        <v>30</v>
      </c>
      <c r="E15" s="4">
        <f>Table134[[#This Row],[Column 4]]*Table134[[#This Row],[Column 5]]</f>
        <v>30</v>
      </c>
      <c r="F15" s="4">
        <v>0</v>
      </c>
      <c r="G15" s="9" t="s">
        <v>73</v>
      </c>
      <c r="H15" s="9" t="s">
        <v>15</v>
      </c>
    </row>
    <row r="16" spans="1:8">
      <c r="A16" s="4" t="s">
        <v>44</v>
      </c>
      <c r="B16" s="4" t="s">
        <v>89</v>
      </c>
      <c r="C16" s="4">
        <v>1</v>
      </c>
      <c r="D16" s="4">
        <v>400</v>
      </c>
      <c r="E16" s="4">
        <f>Table134[[#This Row],[Column 4]]*Table134[[#This Row],[Column 5]]</f>
        <v>400</v>
      </c>
      <c r="F16" s="4" t="s">
        <v>82</v>
      </c>
      <c r="G16" s="9" t="s">
        <v>73</v>
      </c>
      <c r="H16" s="9" t="s">
        <v>15</v>
      </c>
    </row>
    <row r="17" spans="1:8">
      <c r="A17" s="4" t="s">
        <v>44</v>
      </c>
      <c r="B17" s="4" t="s">
        <v>104</v>
      </c>
      <c r="C17" s="4">
        <v>4</v>
      </c>
      <c r="D17" s="4">
        <v>7</v>
      </c>
      <c r="E17" s="4">
        <f>Table134[[#This Row],[Column 4]]*Table134[[#This Row],[Column 5]]</f>
        <v>28</v>
      </c>
      <c r="F17" s="4">
        <v>0</v>
      </c>
      <c r="G17" s="9" t="s">
        <v>73</v>
      </c>
      <c r="H17" s="9" t="s">
        <v>15</v>
      </c>
    </row>
    <row r="18" spans="1:8">
      <c r="A18" s="4" t="s">
        <v>32</v>
      </c>
      <c r="B18" s="4" t="s">
        <v>33</v>
      </c>
      <c r="C18" s="4">
        <v>2</v>
      </c>
      <c r="D18" s="4">
        <v>7</v>
      </c>
      <c r="E18" s="4">
        <f>Table134[[#This Row],[Column 4]]*Table134[[#This Row],[Column 5]]</f>
        <v>14</v>
      </c>
      <c r="F18" s="4">
        <v>0</v>
      </c>
      <c r="G18" s="9" t="s">
        <v>73</v>
      </c>
      <c r="H18" s="9" t="s">
        <v>23</v>
      </c>
    </row>
    <row r="19" spans="1:8">
      <c r="A19" s="3"/>
      <c r="B19" s="3"/>
      <c r="C19" s="3"/>
      <c r="D19" s="3" t="s">
        <v>105</v>
      </c>
      <c r="E19" s="20">
        <v>1653.72</v>
      </c>
      <c r="F19" s="3"/>
      <c r="G19" s="7"/>
    </row>
    <row r="22" spans="1:8">
      <c r="A22" s="7" t="s">
        <v>92</v>
      </c>
    </row>
    <row r="23" spans="1:8">
      <c r="A23" s="10" t="s">
        <v>90</v>
      </c>
    </row>
    <row r="24" spans="1:8">
      <c r="A24" s="12" t="s">
        <v>18</v>
      </c>
    </row>
    <row r="25" spans="1:8">
      <c r="A25" s="13" t="s">
        <v>93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069814ADAF944AC5C58C2CBAB434A" ma:contentTypeVersion="13" ma:contentTypeDescription="Create a new document." ma:contentTypeScope="" ma:versionID="d1f181976325763b413580f62779170c">
  <xsd:schema xmlns:xsd="http://www.w3.org/2001/XMLSchema" xmlns:xs="http://www.w3.org/2001/XMLSchema" xmlns:p="http://schemas.microsoft.com/office/2006/metadata/properties" xmlns:ns2="3ec51be9-0308-4ab2-8ed3-0190beeb44cf" xmlns:ns3="dd26419d-fafd-4535-a2ce-e1ad1abb1183" targetNamespace="http://schemas.microsoft.com/office/2006/metadata/properties" ma:root="true" ma:fieldsID="c427f40f8ce9a8ca8d73f4914eded475" ns2:_="" ns3:_="">
    <xsd:import namespace="3ec51be9-0308-4ab2-8ed3-0190beeb44cf"/>
    <xsd:import namespace="dd26419d-fafd-4535-a2ce-e1ad1abb11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51be9-0308-4ab2-8ed3-0190beeb4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6419d-fafd-4535-a2ce-e1ad1abb118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eb60e2-f306-433a-ac4f-5f00a3ea2b98}" ma:internalName="TaxCatchAll" ma:showField="CatchAllData" ma:web="dd26419d-fafd-4535-a2ce-e1ad1abb11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51be9-0308-4ab2-8ed3-0190beeb44cf">
      <Terms xmlns="http://schemas.microsoft.com/office/infopath/2007/PartnerControls"/>
    </lcf76f155ced4ddcb4097134ff3c332f>
    <TaxCatchAll xmlns="dd26419d-fafd-4535-a2ce-e1ad1abb11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44F23-D27C-4269-96F9-0CFC66BD564B}"/>
</file>

<file path=customXml/itemProps2.xml><?xml version="1.0" encoding="utf-8"?>
<ds:datastoreItem xmlns:ds="http://schemas.openxmlformats.org/officeDocument/2006/customXml" ds:itemID="{CEF41E76-693A-4E24-B189-579FB44D4A14}"/>
</file>

<file path=customXml/itemProps3.xml><?xml version="1.0" encoding="utf-8"?>
<ds:datastoreItem xmlns:ds="http://schemas.openxmlformats.org/officeDocument/2006/customXml" ds:itemID="{53FA570B-509E-4950-A612-407FCFD74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2022-02-01T18:22:26Z</dcterms:created>
  <dcterms:modified xsi:type="dcterms:W3CDTF">2022-12-07T22:45:59Z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0x0101008D2069814ADAF944AC5C58C2CBAB434A</vt:lpwstr>
  </property>
  <property fmtid="{D5CDD505-2E9C-101B-9397-08002B2CF9AE}" pid="3" name="MediaServiceImageTags">
    <vt:lpwstr/>
  </property>
</Properties>
</file>